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5" i="1" l="1"/>
  <c r="B30" i="1"/>
  <c r="B31" i="1" s="1"/>
  <c r="D31" i="1" s="1"/>
  <c r="B39" i="1" s="1"/>
  <c r="B46" i="1" s="1"/>
  <c r="B47" i="1" s="1"/>
  <c r="D59" i="1" s="1"/>
  <c r="D46" i="1" l="1"/>
  <c r="D63" i="1"/>
  <c r="C49" i="1"/>
  <c r="C56" i="1" s="1"/>
  <c r="C67" i="1" s="1"/>
  <c r="C69" i="1" s="1"/>
</calcChain>
</file>

<file path=xl/sharedStrings.xml><?xml version="1.0" encoding="utf-8"?>
<sst xmlns="http://schemas.openxmlformats.org/spreadsheetml/2006/main" count="29" uniqueCount="25">
  <si>
    <t>Определим кол-во АВО газа n, шт</t>
  </si>
  <si>
    <t>Q=</t>
  </si>
  <si>
    <t>Qаво=</t>
  </si>
  <si>
    <t>G=</t>
  </si>
  <si>
    <t>Рост=</t>
  </si>
  <si>
    <t>плотность</t>
  </si>
  <si>
    <t>кг/ч</t>
  </si>
  <si>
    <t>млн. кг/сут</t>
  </si>
  <si>
    <t>Cp=</t>
  </si>
  <si>
    <t>Тср=</t>
  </si>
  <si>
    <t>К</t>
  </si>
  <si>
    <t>кДж/кг·К</t>
  </si>
  <si>
    <t>ккал/кг·К</t>
  </si>
  <si>
    <t>Qпр =</t>
  </si>
  <si>
    <t>кВт</t>
  </si>
  <si>
    <t>Кнп</t>
  </si>
  <si>
    <t>Вт/м2К</t>
  </si>
  <si>
    <t>Δtо</t>
  </si>
  <si>
    <t>t2=</t>
  </si>
  <si>
    <t xml:space="preserve">температурный напор в начале аппарата, К, </t>
  </si>
  <si>
    <t>0=</t>
  </si>
  <si>
    <t>εΔt=</t>
  </si>
  <si>
    <t>0ср=</t>
  </si>
  <si>
    <t>n=</t>
  </si>
  <si>
    <t>Принимаем кол-во АВО равным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</si>
</sst>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66675</xdr:rowOff>
    </xdr:from>
    <xdr:to>
      <xdr:col>2</xdr:col>
      <xdr:colOff>438150</xdr:colOff>
      <xdr:row>5</xdr:row>
      <xdr:rowOff>142875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7175"/>
          <a:ext cx="178117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15</xdr:row>
      <xdr:rowOff>133350</xdr:rowOff>
    </xdr:from>
    <xdr:to>
      <xdr:col>11</xdr:col>
      <xdr:colOff>257175</xdr:colOff>
      <xdr:row>28</xdr:row>
      <xdr:rowOff>57150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000375"/>
          <a:ext cx="7162800" cy="2400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57150</xdr:rowOff>
    </xdr:from>
    <xdr:to>
      <xdr:col>8</xdr:col>
      <xdr:colOff>133350</xdr:colOff>
      <xdr:row>35</xdr:row>
      <xdr:rowOff>104775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81700"/>
          <a:ext cx="52673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</xdr:colOff>
      <xdr:row>40</xdr:row>
      <xdr:rowOff>38100</xdr:rowOff>
    </xdr:from>
    <xdr:to>
      <xdr:col>3</xdr:col>
      <xdr:colOff>228600</xdr:colOff>
      <xdr:row>44</xdr:row>
      <xdr:rowOff>38100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677150"/>
          <a:ext cx="2238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409575</xdr:colOff>
      <xdr:row>42</xdr:row>
      <xdr:rowOff>57150</xdr:rowOff>
    </xdr:from>
    <xdr:to>
      <xdr:col>6</xdr:col>
      <xdr:colOff>238125</xdr:colOff>
      <xdr:row>44</xdr:row>
      <xdr:rowOff>161925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1725" y="8077200"/>
          <a:ext cx="165735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9525</xdr:rowOff>
    </xdr:from>
    <xdr:to>
      <xdr:col>1</xdr:col>
      <xdr:colOff>714375</xdr:colOff>
      <xdr:row>50</xdr:row>
      <xdr:rowOff>76200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982075"/>
          <a:ext cx="132397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50</xdr:row>
      <xdr:rowOff>19050</xdr:rowOff>
    </xdr:from>
    <xdr:to>
      <xdr:col>7</xdr:col>
      <xdr:colOff>371475</xdr:colOff>
      <xdr:row>53</xdr:row>
      <xdr:rowOff>161925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63100"/>
          <a:ext cx="481012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56</xdr:row>
      <xdr:rowOff>133350</xdr:rowOff>
    </xdr:from>
    <xdr:to>
      <xdr:col>3</xdr:col>
      <xdr:colOff>9525</xdr:colOff>
      <xdr:row>60</xdr:row>
      <xdr:rowOff>114300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0820400"/>
          <a:ext cx="160972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60</xdr:row>
      <xdr:rowOff>142875</xdr:rowOff>
    </xdr:from>
    <xdr:to>
      <xdr:col>2</xdr:col>
      <xdr:colOff>695325</xdr:colOff>
      <xdr:row>64</xdr:row>
      <xdr:rowOff>57150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1591925"/>
          <a:ext cx="131445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E70"/>
  <sheetViews>
    <sheetView tabSelected="1" topLeftCell="A47" workbookViewId="0">
      <selection activeCell="F56" sqref="F56"/>
    </sheetView>
  </sheetViews>
  <sheetFormatPr defaultRowHeight="15" x14ac:dyDescent="0.25"/>
  <cols>
    <col min="2" max="2" width="11" customWidth="1"/>
    <col min="3" max="3" width="11.140625" customWidth="1"/>
  </cols>
  <sheetData>
    <row r="8" spans="1:2" x14ac:dyDescent="0.25">
      <c r="A8" t="s">
        <v>0</v>
      </c>
    </row>
    <row r="13" spans="1:2" x14ac:dyDescent="0.25">
      <c r="A13" t="s">
        <v>5</v>
      </c>
    </row>
    <row r="14" spans="1:2" ht="15.75" x14ac:dyDescent="0.25">
      <c r="A14" s="1" t="s">
        <v>4</v>
      </c>
      <c r="B14" s="2">
        <v>0.72299999999999998</v>
      </c>
    </row>
    <row r="15" spans="1:2" ht="15.75" x14ac:dyDescent="0.25">
      <c r="A15" s="1" t="s">
        <v>1</v>
      </c>
      <c r="B15">
        <v>22.22</v>
      </c>
    </row>
    <row r="30" spans="1:5" x14ac:dyDescent="0.25">
      <c r="A30" t="s">
        <v>2</v>
      </c>
      <c r="B30">
        <f>B15-0.556</f>
        <v>21.663999999999998</v>
      </c>
    </row>
    <row r="31" spans="1:5" x14ac:dyDescent="0.25">
      <c r="A31" t="s">
        <v>3</v>
      </c>
      <c r="B31">
        <f>B14*B30</f>
        <v>15.663071999999998</v>
      </c>
      <c r="C31" t="s">
        <v>7</v>
      </c>
      <c r="D31">
        <f>B31/24*10^6</f>
        <v>652627.99999999988</v>
      </c>
      <c r="E31" t="s">
        <v>6</v>
      </c>
    </row>
    <row r="37" spans="1:5" x14ac:dyDescent="0.25">
      <c r="A37" t="s">
        <v>8</v>
      </c>
      <c r="B37">
        <v>2.75</v>
      </c>
      <c r="C37" t="s">
        <v>11</v>
      </c>
      <c r="D37">
        <v>0.65700000000000003</v>
      </c>
      <c r="E37" t="s">
        <v>12</v>
      </c>
    </row>
    <row r="38" spans="1:5" x14ac:dyDescent="0.25">
      <c r="A38" t="s">
        <v>9</v>
      </c>
      <c r="B38">
        <v>308.60000000000002</v>
      </c>
      <c r="C38" t="s">
        <v>10</v>
      </c>
    </row>
    <row r="39" spans="1:5" x14ac:dyDescent="0.25">
      <c r="A39" t="s">
        <v>13</v>
      </c>
      <c r="B39">
        <f>(D31*0.657*(322.49-294.7))*10^-3</f>
        <v>11915.701602840008</v>
      </c>
      <c r="C39" t="s">
        <v>14</v>
      </c>
    </row>
    <row r="40" spans="1:5" x14ac:dyDescent="0.25">
      <c r="A40" t="s">
        <v>15</v>
      </c>
      <c r="B40">
        <v>25</v>
      </c>
      <c r="C40" t="s">
        <v>16</v>
      </c>
    </row>
    <row r="46" spans="1:5" x14ac:dyDescent="0.25">
      <c r="A46" t="s">
        <v>17</v>
      </c>
      <c r="B46">
        <f>B39/(12*2*1*125*1.211)</f>
        <v>3.2798518036994238</v>
      </c>
      <c r="C46" t="s">
        <v>10</v>
      </c>
      <c r="D46">
        <f>B39/(12*2*1*125*1.211)</f>
        <v>3.2798518036994238</v>
      </c>
    </row>
    <row r="47" spans="1:5" x14ac:dyDescent="0.25">
      <c r="A47" t="s">
        <v>18</v>
      </c>
      <c r="B47">
        <f>279.7+B46*0.92</f>
        <v>282.71746365940345</v>
      </c>
    </row>
    <row r="48" spans="1:5" x14ac:dyDescent="0.25">
      <c r="C48" t="s">
        <v>19</v>
      </c>
    </row>
    <row r="49" spans="2:4" x14ac:dyDescent="0.25">
      <c r="C49">
        <f>322.49-B47</f>
        <v>39.77253634059656</v>
      </c>
    </row>
    <row r="55" spans="2:4" x14ac:dyDescent="0.25">
      <c r="C55">
        <f>294.7-279.7</f>
        <v>15</v>
      </c>
      <c r="D55" t="s">
        <v>10</v>
      </c>
    </row>
    <row r="56" spans="2:4" x14ac:dyDescent="0.25">
      <c r="B56" t="s">
        <v>20</v>
      </c>
      <c r="C56">
        <f>(C49-C55)/LN(C49/C55)</f>
        <v>25.40443530733884</v>
      </c>
      <c r="D56" t="s">
        <v>10</v>
      </c>
    </row>
    <row r="59" spans="2:4" x14ac:dyDescent="0.25">
      <c r="D59">
        <f>(322.49-294.7)/(B47-279.7)</f>
        <v>9.2097215200576699</v>
      </c>
    </row>
    <row r="63" spans="2:4" x14ac:dyDescent="0.25">
      <c r="D63">
        <f>(B47-279.7)/(322.49-279.7)</f>
        <v>7.0517963528942726E-2</v>
      </c>
    </row>
    <row r="66" spans="1:4" x14ac:dyDescent="0.25">
      <c r="B66" t="s">
        <v>21</v>
      </c>
      <c r="C66">
        <v>0.98</v>
      </c>
    </row>
    <row r="67" spans="1:4" x14ac:dyDescent="0.25">
      <c r="B67" t="s">
        <v>22</v>
      </c>
      <c r="C67">
        <f>C56*C66</f>
        <v>24.896346601192064</v>
      </c>
      <c r="D67" t="s">
        <v>10</v>
      </c>
    </row>
    <row r="69" spans="1:4" x14ac:dyDescent="0.25">
      <c r="B69" t="s">
        <v>23</v>
      </c>
      <c r="C69">
        <f>B39*10^3/(25*C67*9930)</f>
        <v>1.927945443812354</v>
      </c>
    </row>
    <row r="70" spans="1:4" x14ac:dyDescent="0.25">
      <c r="A70" t="s">
        <v>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2012-05-13T11:42:53Z</dcterms:modified>
</cp:coreProperties>
</file>